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1100" windowHeight="457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'Taul1'!$B$1:$L$34</definedName>
  </definedNames>
  <calcPr fullCalcOnLoad="1"/>
</workbook>
</file>

<file path=xl/comments1.xml><?xml version="1.0" encoding="utf-8"?>
<comments xmlns="http://schemas.openxmlformats.org/spreadsheetml/2006/main">
  <authors>
    <author>Ikola P?ivi</author>
  </authors>
  <commentList>
    <comment ref="I19" authorId="0">
      <text>
        <r>
          <rPr>
            <b/>
            <sz val="9"/>
            <rFont val="Tahoma"/>
            <family val="0"/>
          </rPr>
          <t xml:space="preserve">Ikola Päivi:
</t>
        </r>
        <r>
          <rPr>
            <sz val="9"/>
            <rFont val="Tahoma"/>
            <family val="2"/>
          </rPr>
          <t>Yh</t>
        </r>
        <r>
          <rPr>
            <sz val="9"/>
            <rFont val="Tahoma"/>
            <family val="0"/>
          </rPr>
          <t>teinen liikunta 2 vvkt ja 1 vvkt Kasva urheilijaksi</t>
        </r>
      </text>
    </comment>
    <comment ref="J24" authorId="0">
      <text>
        <r>
          <rPr>
            <b/>
            <sz val="9"/>
            <rFont val="Tahoma"/>
            <family val="0"/>
          </rPr>
          <t>Ikola Päivi:</t>
        </r>
        <r>
          <rPr>
            <sz val="9"/>
            <rFont val="Tahoma"/>
            <family val="0"/>
          </rPr>
          <t xml:space="preserve">
Kasva urheilijaksi 2 vvkt</t>
        </r>
      </text>
    </comment>
    <comment ref="J21" authorId="0">
      <text>
        <r>
          <rPr>
            <b/>
            <sz val="9"/>
            <rFont val="Tahoma"/>
            <family val="2"/>
          </rPr>
          <t>Ikola Päivi:</t>
        </r>
        <r>
          <rPr>
            <sz val="9"/>
            <rFont val="Tahoma"/>
            <family val="2"/>
          </rPr>
          <t xml:space="preserve">
Taito- ja taideaineen valinnainen valittavissa myös painotusoppilaille</t>
        </r>
      </text>
    </comment>
    <comment ref="J19" authorId="0">
      <text>
        <r>
          <rPr>
            <b/>
            <sz val="9"/>
            <rFont val="Tahoma"/>
            <family val="2"/>
          </rPr>
          <t>Ikola Päivi:</t>
        </r>
        <r>
          <rPr>
            <sz val="9"/>
            <rFont val="Tahoma"/>
            <family val="2"/>
          </rPr>
          <t xml:space="preserve">
Yhteinen liikunta 3 vvkt</t>
        </r>
      </text>
    </comment>
    <comment ref="K24" authorId="0">
      <text>
        <r>
          <rPr>
            <b/>
            <sz val="9"/>
            <rFont val="Tahoma"/>
            <family val="2"/>
          </rPr>
          <t>Ikola Päivi:</t>
        </r>
        <r>
          <rPr>
            <sz val="9"/>
            <rFont val="Tahoma"/>
            <family val="2"/>
          </rPr>
          <t xml:space="preserve">
Sisältää Kasva urheilijaksi -valinnaisaineen 2 vvkt ja 2 vvkt muuta valinnaista, joka jää valittavaksi myös painotusoppilaille</t>
        </r>
      </text>
    </comment>
    <comment ref="K21" authorId="0">
      <text>
        <r>
          <rPr>
            <b/>
            <sz val="9"/>
            <rFont val="Tahoma"/>
            <family val="2"/>
          </rPr>
          <t>Ikola Päivi:</t>
        </r>
        <r>
          <rPr>
            <sz val="9"/>
            <rFont val="Tahoma"/>
            <family val="2"/>
          </rPr>
          <t xml:space="preserve">
Taito- ja taideaineen valinnainen valittavissa myös painotusoppilaille</t>
        </r>
      </text>
    </comment>
    <comment ref="K19" authorId="0">
      <text>
        <r>
          <rPr>
            <b/>
            <sz val="9"/>
            <rFont val="Tahoma"/>
            <family val="2"/>
          </rPr>
          <t>Ikola Päivi:</t>
        </r>
        <r>
          <rPr>
            <sz val="9"/>
            <rFont val="Tahoma"/>
            <family val="2"/>
          </rPr>
          <t xml:space="preserve">
Yhteinen liikunta 2 vvkt</t>
        </r>
      </text>
    </comment>
    <comment ref="I24" authorId="0">
      <text>
        <r>
          <rPr>
            <b/>
            <sz val="9"/>
            <rFont val="Tahoma"/>
            <family val="2"/>
          </rPr>
          <t>Ikola Päivi:</t>
        </r>
        <r>
          <rPr>
            <sz val="9"/>
            <rFont val="Tahoma"/>
            <family val="2"/>
          </rPr>
          <t xml:space="preserve">
Kasva urheilijaksi 1 vvkt, lisätunti maksullinen, kasvattaa oppilaan vähimmäistuntimäärää</t>
        </r>
      </text>
    </comment>
  </commentList>
</comments>
</file>

<file path=xl/sharedStrings.xml><?xml version="1.0" encoding="utf-8"?>
<sst xmlns="http://schemas.openxmlformats.org/spreadsheetml/2006/main" count="46" uniqueCount="41">
  <si>
    <t>Aine</t>
  </si>
  <si>
    <t>Yht.</t>
  </si>
  <si>
    <t>Äidinkieli ja kirjallisuus</t>
  </si>
  <si>
    <t>Matematiikka</t>
  </si>
  <si>
    <t>Musiikki</t>
  </si>
  <si>
    <t>Kuvataide</t>
  </si>
  <si>
    <t>Käsityö</t>
  </si>
  <si>
    <t>Liikunta</t>
  </si>
  <si>
    <t>Kotitalous</t>
  </si>
  <si>
    <t>Oppilaanohjaus</t>
  </si>
  <si>
    <t>Valinnaiset aineet</t>
  </si>
  <si>
    <t>Oppilaan vähimmäistuntimäärä</t>
  </si>
  <si>
    <t>Uskonto/Elämänkatsomustieto</t>
  </si>
  <si>
    <t>30-</t>
  </si>
  <si>
    <t>25-</t>
  </si>
  <si>
    <t xml:space="preserve">- - - - - - - - - - - - - - - - - - - - - - - - - - - - - - - - - - - - - - - - - - - - - - - - - - - - - - - - - - - - - - - - - - - - - - - - - - - - - </t>
  </si>
  <si>
    <t>Ympäristö- ja luonnontietoaineet yht.</t>
  </si>
  <si>
    <t>Taide- ja taitoaineiden valinnaiset</t>
  </si>
  <si>
    <t>(4)</t>
  </si>
  <si>
    <t>A1-kieli</t>
  </si>
  <si>
    <t>B1-kieli</t>
  </si>
  <si>
    <t xml:space="preserve"> - - - - - - - - - - - - - - - - - - - - - - - - - - - - - - - - - - - - - - - - - - - - - - - - - - - - - - - - - - - - - - - -</t>
  </si>
  <si>
    <t>Uusi vähimmäistuntimäärä</t>
  </si>
  <si>
    <t>- - - - - - - - - -  - - - - - - - - - - - - - - - - - - - - - - - - -</t>
  </si>
  <si>
    <t>Taide- ja taitoaineet yht.</t>
  </si>
  <si>
    <t>- - - - - - - - - - - - - - - - - - - - - - - - - - - - - - - - - - - - - - - - - - - - - - - - - - - - - - - - - - - - - - - - - - - - - - - - - - - - - - -</t>
  </si>
  <si>
    <t>24-</t>
  </si>
  <si>
    <t>29-</t>
  </si>
  <si>
    <r>
      <t xml:space="preserve">Biologia ja maantieto </t>
    </r>
    <r>
      <rPr>
        <vertAlign val="superscript"/>
        <sz val="12"/>
        <rFont val="Arial"/>
        <family val="2"/>
      </rPr>
      <t>1</t>
    </r>
  </si>
  <si>
    <r>
      <t xml:space="preserve">Fysiikka ja kemia </t>
    </r>
    <r>
      <rPr>
        <vertAlign val="superscript"/>
        <sz val="12"/>
        <rFont val="Arial"/>
        <family val="2"/>
      </rPr>
      <t>1</t>
    </r>
  </si>
  <si>
    <r>
      <t xml:space="preserve">Terveystieto </t>
    </r>
    <r>
      <rPr>
        <vertAlign val="superscript"/>
        <sz val="12"/>
        <rFont val="Arial"/>
        <family val="2"/>
      </rPr>
      <t>1</t>
    </r>
  </si>
  <si>
    <r>
      <t xml:space="preserve">Historia ja yhteiskuntaoppi </t>
    </r>
    <r>
      <rPr>
        <vertAlign val="superscript"/>
        <sz val="12"/>
        <rFont val="Arial"/>
        <family val="2"/>
      </rPr>
      <t>2</t>
    </r>
  </si>
  <si>
    <r>
      <t xml:space="preserve">(Vapaaehtoinen B2-kieli) </t>
    </r>
    <r>
      <rPr>
        <vertAlign val="superscript"/>
        <sz val="12"/>
        <rFont val="Arial"/>
        <family val="2"/>
      </rPr>
      <t>3</t>
    </r>
  </si>
  <si>
    <r>
      <t xml:space="preserve">(Vapaaehtoinen A2-kieli) </t>
    </r>
    <r>
      <rPr>
        <vertAlign val="superscript"/>
        <sz val="12"/>
        <rFont val="Arial"/>
        <family val="2"/>
      </rPr>
      <t>3</t>
    </r>
  </si>
  <si>
    <t>22-</t>
  </si>
  <si>
    <t>222</t>
  </si>
  <si>
    <t>Ympäristöoppi</t>
  </si>
  <si>
    <t xml:space="preserve">Perusopetuksen tuntijako (valtioneuvoston asetus 28.6.2012)  </t>
  </si>
  <si>
    <t>Liikunta 7 vvkt, Kasva urheilijaksi 6 vvkt, taito- ja taideaineen valinnainen 4 vvkt, muu valinnainen 2 vvkt (9. lk)                         Tesoma-Sampo</t>
  </si>
  <si>
    <t>20-</t>
  </si>
  <si>
    <t xml:space="preserve">- - - - - - - - - - - - - - - - -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</si>
</sst>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0_ ;\-#,##0.00\ "/>
    <numFmt numFmtId="173" formatCode="#,##0_ ;\-#,##0\ "/>
    <numFmt numFmtId="174" formatCode="0_ ;\-0\ "/>
    <numFmt numFmtId="175" formatCode="&quot;Kyllä&quot;;&quot;Kyllä&quot;;&quot;Ei&quot;"/>
    <numFmt numFmtId="176" formatCode="&quot;Tosi&quot;;&quot;Tosi&quot;;&quot;Epätosi&quot;"/>
    <numFmt numFmtId="177" formatCode="&quot;Käytössä&quot;;&quot;Käytössä&quot;;&quot;Ei käytössä&quot;"/>
    <numFmt numFmtId="178" formatCode="0.0"/>
  </numFmts>
  <fonts count="6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vertAlign val="superscript"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vertAlign val="superscript"/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2" applyNumberFormat="0" applyAlignment="0" applyProtection="0"/>
    <xf numFmtId="0" fontId="44" fillId="0" borderId="3" applyNumberFormat="0" applyFill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2" applyNumberFormat="0" applyAlignment="0" applyProtection="0"/>
    <xf numFmtId="0" fontId="53" fillId="32" borderId="8" applyNumberFormat="0" applyAlignment="0" applyProtection="0"/>
    <xf numFmtId="0" fontId="54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 quotePrefix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21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6" fillId="0" borderId="0" xfId="0" applyFont="1" applyBorder="1" applyAlignment="1">
      <alignment/>
    </xf>
    <xf numFmtId="178" fontId="2" fillId="0" borderId="23" xfId="0" applyNumberFormat="1" applyFont="1" applyBorder="1" applyAlignment="1">
      <alignment horizontal="center"/>
    </xf>
    <xf numFmtId="178" fontId="2" fillId="0" borderId="21" xfId="0" applyNumberFormat="1" applyFont="1" applyBorder="1" applyAlignment="1" quotePrefix="1">
      <alignment horizontal="center" vertical="center"/>
    </xf>
    <xf numFmtId="178" fontId="2" fillId="0" borderId="24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/>
    </xf>
    <xf numFmtId="178" fontId="2" fillId="0" borderId="26" xfId="0" applyNumberFormat="1" applyFont="1" applyBorder="1" applyAlignment="1">
      <alignment horizontal="center"/>
    </xf>
    <xf numFmtId="178" fontId="2" fillId="0" borderId="17" xfId="0" applyNumberFormat="1" applyFont="1" applyBorder="1" applyAlignment="1">
      <alignment horizontal="center" vertical="center" shrinkToFit="1"/>
    </xf>
    <xf numFmtId="178" fontId="2" fillId="0" borderId="27" xfId="0" applyNumberFormat="1" applyFont="1" applyBorder="1" applyAlignment="1">
      <alignment horizontal="center" vertical="center" shrinkToFit="1"/>
    </xf>
    <xf numFmtId="178" fontId="2" fillId="0" borderId="28" xfId="0" applyNumberFormat="1" applyFont="1" applyBorder="1" applyAlignment="1">
      <alignment horizontal="center" vertical="center" shrinkToFit="1"/>
    </xf>
    <xf numFmtId="178" fontId="2" fillId="0" borderId="29" xfId="0" applyNumberFormat="1" applyFont="1" applyBorder="1" applyAlignment="1">
      <alignment horizontal="center" vertical="center" shrinkToFit="1"/>
    </xf>
    <xf numFmtId="178" fontId="2" fillId="0" borderId="30" xfId="0" applyNumberFormat="1" applyFont="1" applyBorder="1" applyAlignment="1">
      <alignment horizontal="center" vertical="center" shrinkToFit="1"/>
    </xf>
    <xf numFmtId="178" fontId="2" fillId="0" borderId="31" xfId="0" applyNumberFormat="1" applyFont="1" applyBorder="1" applyAlignment="1">
      <alignment horizontal="center"/>
    </xf>
    <xf numFmtId="178" fontId="2" fillId="0" borderId="32" xfId="0" applyNumberFormat="1" applyFont="1" applyBorder="1" applyAlignment="1">
      <alignment horizontal="center"/>
    </xf>
    <xf numFmtId="178" fontId="2" fillId="0" borderId="33" xfId="0" applyNumberFormat="1" applyFont="1" applyBorder="1" applyAlignment="1">
      <alignment horizontal="center" vertical="center"/>
    </xf>
    <xf numFmtId="178" fontId="2" fillId="0" borderId="34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/>
    </xf>
    <xf numFmtId="178" fontId="2" fillId="0" borderId="32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center" vertical="center"/>
    </xf>
    <xf numFmtId="178" fontId="2" fillId="0" borderId="33" xfId="0" applyNumberFormat="1" applyFont="1" applyBorder="1" applyAlignment="1">
      <alignment horizontal="center" vertical="center" shrinkToFit="1"/>
    </xf>
    <xf numFmtId="178" fontId="2" fillId="0" borderId="34" xfId="0" applyNumberFormat="1" applyFont="1" applyBorder="1" applyAlignment="1">
      <alignment horizontal="center" vertical="center" shrinkToFit="1"/>
    </xf>
    <xf numFmtId="178" fontId="2" fillId="0" borderId="35" xfId="0" applyNumberFormat="1" applyFont="1" applyBorder="1" applyAlignment="1">
      <alignment horizontal="center" vertical="center" shrinkToFit="1"/>
    </xf>
    <xf numFmtId="178" fontId="2" fillId="0" borderId="33" xfId="0" applyNumberFormat="1" applyFont="1" applyBorder="1" applyAlignment="1">
      <alignment/>
    </xf>
    <xf numFmtId="178" fontId="2" fillId="0" borderId="33" xfId="0" applyNumberFormat="1" applyFont="1" applyBorder="1" applyAlignment="1" quotePrefix="1">
      <alignment horizontal="center" vertical="center" shrinkToFit="1"/>
    </xf>
    <xf numFmtId="178" fontId="2" fillId="0" borderId="37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2" fillId="0" borderId="38" xfId="0" applyNumberFormat="1" applyFont="1" applyBorder="1" applyAlignment="1">
      <alignment horizontal="center"/>
    </xf>
    <xf numFmtId="178" fontId="2" fillId="0" borderId="38" xfId="0" applyNumberFormat="1" applyFont="1" applyBorder="1" applyAlignment="1">
      <alignment horizontal="center" vertical="center" shrinkToFit="1"/>
    </xf>
    <xf numFmtId="178" fontId="2" fillId="0" borderId="39" xfId="0" applyNumberFormat="1" applyFont="1" applyBorder="1" applyAlignment="1">
      <alignment horizontal="center" vertical="center" shrinkToFit="1"/>
    </xf>
    <xf numFmtId="178" fontId="2" fillId="0" borderId="40" xfId="0" applyNumberFormat="1" applyFont="1" applyBorder="1" applyAlignment="1">
      <alignment horizontal="center" vertical="center" shrinkToFit="1"/>
    </xf>
    <xf numFmtId="178" fontId="2" fillId="0" borderId="4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 vertical="center" shrinkToFit="1"/>
    </xf>
    <xf numFmtId="178" fontId="2" fillId="0" borderId="23" xfId="0" applyNumberFormat="1" applyFont="1" applyBorder="1" applyAlignment="1">
      <alignment horizontal="center" vertical="center" shrinkToFit="1"/>
    </xf>
    <xf numFmtId="178" fontId="2" fillId="0" borderId="24" xfId="0" applyNumberFormat="1" applyFont="1" applyBorder="1" applyAlignment="1">
      <alignment horizontal="center" vertical="center" shrinkToFit="1"/>
    </xf>
    <xf numFmtId="178" fontId="2" fillId="0" borderId="15" xfId="0" applyNumberFormat="1" applyFont="1" applyBorder="1" applyAlignment="1">
      <alignment horizontal="center" vertical="center" shrinkToFit="1"/>
    </xf>
    <xf numFmtId="178" fontId="2" fillId="0" borderId="20" xfId="0" applyNumberFormat="1" applyFont="1" applyBorder="1" applyAlignment="1">
      <alignment horizontal="center" vertical="center" shrinkToFit="1"/>
    </xf>
    <xf numFmtId="178" fontId="2" fillId="0" borderId="21" xfId="0" applyNumberFormat="1" applyFont="1" applyBorder="1" applyAlignment="1">
      <alignment horizontal="center" vertical="center" shrinkToFit="1"/>
    </xf>
    <xf numFmtId="178" fontId="2" fillId="0" borderId="0" xfId="0" applyNumberFormat="1" applyFont="1" applyBorder="1" applyAlignment="1" quotePrefix="1">
      <alignment horizontal="center" vertical="center"/>
    </xf>
    <xf numFmtId="178" fontId="2" fillId="0" borderId="42" xfId="0" applyNumberFormat="1" applyFont="1" applyBorder="1" applyAlignment="1">
      <alignment horizontal="center" vertical="center"/>
    </xf>
    <xf numFmtId="178" fontId="2" fillId="0" borderId="43" xfId="0" applyNumberFormat="1" applyFont="1" applyBorder="1" applyAlignment="1">
      <alignment horizontal="center" vertical="center"/>
    </xf>
    <xf numFmtId="178" fontId="2" fillId="0" borderId="44" xfId="0" applyNumberFormat="1" applyFont="1" applyBorder="1" applyAlignment="1">
      <alignment horizontal="center" vertical="center"/>
    </xf>
    <xf numFmtId="178" fontId="2" fillId="0" borderId="44" xfId="0" applyNumberFormat="1" applyFont="1" applyBorder="1" applyAlignment="1">
      <alignment horizontal="center" vertical="center" shrinkToFit="1"/>
    </xf>
    <xf numFmtId="178" fontId="2" fillId="0" borderId="25" xfId="0" applyNumberFormat="1" applyFont="1" applyBorder="1" applyAlignment="1">
      <alignment horizontal="center" vertical="center" shrinkToFit="1"/>
    </xf>
    <xf numFmtId="178" fontId="2" fillId="0" borderId="0" xfId="0" applyNumberFormat="1" applyFont="1" applyBorder="1" applyAlignment="1">
      <alignment horizontal="center" vertical="center" shrinkToFit="1"/>
    </xf>
    <xf numFmtId="178" fontId="2" fillId="0" borderId="45" xfId="0" applyNumberFormat="1" applyFont="1" applyBorder="1" applyAlignment="1">
      <alignment horizontal="center" vertical="center" shrinkToFit="1"/>
    </xf>
    <xf numFmtId="178" fontId="2" fillId="0" borderId="42" xfId="0" applyNumberFormat="1" applyFont="1" applyBorder="1" applyAlignment="1">
      <alignment horizontal="center" vertical="center" shrinkToFit="1"/>
    </xf>
    <xf numFmtId="178" fontId="2" fillId="0" borderId="46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178" fontId="2" fillId="0" borderId="47" xfId="0" applyNumberFormat="1" applyFont="1" applyBorder="1" applyAlignment="1">
      <alignment horizontal="center"/>
    </xf>
    <xf numFmtId="178" fontId="2" fillId="0" borderId="47" xfId="0" applyNumberFormat="1" applyFont="1" applyBorder="1" applyAlignment="1">
      <alignment horizontal="center" vertical="center"/>
    </xf>
    <xf numFmtId="178" fontId="2" fillId="0" borderId="36" xfId="0" applyNumberFormat="1" applyFont="1" applyBorder="1" applyAlignment="1">
      <alignment horizontal="center" vertical="center"/>
    </xf>
    <xf numFmtId="178" fontId="2" fillId="0" borderId="33" xfId="0" applyNumberFormat="1" applyFont="1" applyBorder="1" applyAlignment="1">
      <alignment horizontal="center"/>
    </xf>
    <xf numFmtId="178" fontId="2" fillId="0" borderId="33" xfId="0" applyNumberFormat="1" applyFont="1" applyBorder="1" applyAlignment="1" quotePrefix="1">
      <alignment horizontal="center" vertical="center"/>
    </xf>
    <xf numFmtId="178" fontId="2" fillId="0" borderId="32" xfId="0" applyNumberFormat="1" applyFont="1" applyBorder="1" applyAlignment="1" quotePrefix="1">
      <alignment horizontal="center" vertical="center"/>
    </xf>
    <xf numFmtId="178" fontId="2" fillId="0" borderId="48" xfId="0" applyNumberFormat="1" applyFont="1" applyBorder="1" applyAlignment="1">
      <alignment horizontal="center" vertical="center"/>
    </xf>
    <xf numFmtId="178" fontId="2" fillId="0" borderId="38" xfId="0" applyNumberFormat="1" applyFont="1" applyBorder="1" applyAlignment="1">
      <alignment horizontal="center" vertical="center"/>
    </xf>
    <xf numFmtId="178" fontId="2" fillId="0" borderId="49" xfId="0" applyNumberFormat="1" applyFont="1" applyBorder="1" applyAlignment="1">
      <alignment horizontal="center"/>
    </xf>
    <xf numFmtId="178" fontId="2" fillId="0" borderId="24" xfId="0" applyNumberFormat="1" applyFont="1" applyBorder="1" applyAlignment="1" quotePrefix="1">
      <alignment horizontal="center" vertical="center"/>
    </xf>
    <xf numFmtId="178" fontId="2" fillId="0" borderId="24" xfId="0" applyNumberFormat="1" applyFont="1" applyBorder="1" applyAlignment="1" quotePrefix="1">
      <alignment horizontal="center" vertical="center" shrinkToFit="1"/>
    </xf>
    <xf numFmtId="178" fontId="2" fillId="0" borderId="23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 quotePrefix="1">
      <alignment horizontal="center" vertical="center"/>
    </xf>
    <xf numFmtId="178" fontId="2" fillId="0" borderId="50" xfId="0" applyNumberFormat="1" applyFont="1" applyBorder="1" applyAlignment="1">
      <alignment horizontal="center" vertical="center"/>
    </xf>
    <xf numFmtId="178" fontId="2" fillId="33" borderId="50" xfId="0" applyNumberFormat="1" applyFont="1" applyFill="1" applyBorder="1" applyAlignment="1" quotePrefix="1">
      <alignment horizontal="center" vertical="center"/>
    </xf>
    <xf numFmtId="178" fontId="2" fillId="33" borderId="13" xfId="0" applyNumberFormat="1" applyFont="1" applyFill="1" applyBorder="1" applyAlignment="1">
      <alignment horizontal="center" vertical="center"/>
    </xf>
    <xf numFmtId="178" fontId="2" fillId="33" borderId="50" xfId="0" applyNumberFormat="1" applyFont="1" applyFill="1" applyBorder="1" applyAlignment="1">
      <alignment horizontal="center" vertical="center" shrinkToFit="1"/>
    </xf>
    <xf numFmtId="178" fontId="2" fillId="33" borderId="13" xfId="0" applyNumberFormat="1" applyFont="1" applyFill="1" applyBorder="1" applyAlignment="1">
      <alignment horizontal="center" vertical="center" shrinkToFit="1"/>
    </xf>
    <xf numFmtId="178" fontId="2" fillId="33" borderId="51" xfId="0" applyNumberFormat="1" applyFont="1" applyFill="1" applyBorder="1" applyAlignment="1">
      <alignment horizontal="center" vertical="center" shrinkToFit="1"/>
    </xf>
    <xf numFmtId="178" fontId="2" fillId="33" borderId="23" xfId="0" applyNumberFormat="1" applyFont="1" applyFill="1" applyBorder="1" applyAlignment="1">
      <alignment horizontal="center"/>
    </xf>
    <xf numFmtId="178" fontId="2" fillId="34" borderId="0" xfId="0" applyNumberFormat="1" applyFont="1" applyFill="1" applyBorder="1" applyAlignment="1" quotePrefix="1">
      <alignment horizontal="center" vertical="center"/>
    </xf>
    <xf numFmtId="178" fontId="2" fillId="34" borderId="13" xfId="0" applyNumberFormat="1" applyFont="1" applyFill="1" applyBorder="1" applyAlignment="1">
      <alignment horizontal="center" vertical="center"/>
    </xf>
    <xf numFmtId="178" fontId="2" fillId="34" borderId="0" xfId="0" applyNumberFormat="1" applyFont="1" applyFill="1" applyBorder="1" applyAlignment="1">
      <alignment horizontal="center" vertical="center"/>
    </xf>
    <xf numFmtId="178" fontId="2" fillId="34" borderId="21" xfId="0" applyNumberFormat="1" applyFont="1" applyFill="1" applyBorder="1" applyAlignment="1">
      <alignment horizontal="center" vertical="center"/>
    </xf>
    <xf numFmtId="178" fontId="2" fillId="34" borderId="21" xfId="0" applyNumberFormat="1" applyFont="1" applyFill="1" applyBorder="1" applyAlignment="1">
      <alignment horizontal="center" vertical="center" shrinkToFit="1"/>
    </xf>
    <xf numFmtId="178" fontId="2" fillId="34" borderId="13" xfId="0" applyNumberFormat="1" applyFont="1" applyFill="1" applyBorder="1" applyAlignment="1">
      <alignment horizontal="center" vertical="center" shrinkToFit="1"/>
    </xf>
    <xf numFmtId="178" fontId="2" fillId="34" borderId="25" xfId="0" applyNumberFormat="1" applyFont="1" applyFill="1" applyBorder="1" applyAlignment="1">
      <alignment horizontal="center" vertical="center" shrinkToFit="1"/>
    </xf>
    <xf numFmtId="178" fontId="2" fillId="34" borderId="23" xfId="0" applyNumberFormat="1" applyFont="1" applyFill="1" applyBorder="1" applyAlignment="1">
      <alignment horizontal="center"/>
    </xf>
    <xf numFmtId="178" fontId="2" fillId="35" borderId="24" xfId="0" applyNumberFormat="1" applyFont="1" applyFill="1" applyBorder="1" applyAlignment="1">
      <alignment horizontal="center"/>
    </xf>
    <xf numFmtId="178" fontId="2" fillId="35" borderId="23" xfId="0" applyNumberFormat="1" applyFont="1" applyFill="1" applyBorder="1" applyAlignment="1">
      <alignment horizont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 quotePrefix="1">
      <alignment horizontal="center" vertical="center" shrinkToFit="1"/>
    </xf>
    <xf numFmtId="178" fontId="2" fillId="0" borderId="13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51" xfId="0" applyNumberFormat="1" applyFont="1" applyBorder="1" applyAlignment="1">
      <alignment horizontal="center"/>
    </xf>
    <xf numFmtId="178" fontId="2" fillId="0" borderId="24" xfId="0" applyNumberFormat="1" applyFont="1" applyFill="1" applyBorder="1" applyAlignment="1" quotePrefix="1">
      <alignment horizontal="center"/>
    </xf>
    <xf numFmtId="0" fontId="5" fillId="0" borderId="52" xfId="0" applyFont="1" applyFill="1" applyBorder="1" applyAlignment="1">
      <alignment horizontal="center"/>
    </xf>
    <xf numFmtId="178" fontId="2" fillId="0" borderId="24" xfId="0" applyNumberFormat="1" applyFont="1" applyFill="1" applyBorder="1" applyAlignment="1">
      <alignment horizontal="center"/>
    </xf>
    <xf numFmtId="178" fontId="2" fillId="0" borderId="27" xfId="0" applyNumberFormat="1" applyFont="1" applyFill="1" applyBorder="1" applyAlignment="1">
      <alignment horizontal="center"/>
    </xf>
    <xf numFmtId="178" fontId="2" fillId="0" borderId="32" xfId="0" applyNumberFormat="1" applyFont="1" applyFill="1" applyBorder="1" applyAlignment="1">
      <alignment horizontal="center"/>
    </xf>
    <xf numFmtId="178" fontId="2" fillId="0" borderId="40" xfId="0" applyNumberFormat="1" applyFont="1" applyFill="1" applyBorder="1" applyAlignment="1">
      <alignment horizontal="center"/>
    </xf>
    <xf numFmtId="178" fontId="2" fillId="0" borderId="24" xfId="0" applyNumberFormat="1" applyFont="1" applyFill="1" applyBorder="1" applyAlignment="1">
      <alignment horizontal="center" shrinkToFit="1"/>
    </xf>
    <xf numFmtId="178" fontId="2" fillId="0" borderId="0" xfId="0" applyNumberFormat="1" applyFont="1" applyFill="1" applyBorder="1" applyAlignment="1">
      <alignment horizontal="center" vertical="center" shrinkToFit="1"/>
    </xf>
    <xf numFmtId="178" fontId="2" fillId="0" borderId="53" xfId="0" applyNumberFormat="1" applyFont="1" applyFill="1" applyBorder="1" applyAlignment="1">
      <alignment horizontal="center" vertical="center" shrinkToFit="1"/>
    </xf>
    <xf numFmtId="178" fontId="2" fillId="0" borderId="53" xfId="0" applyNumberFormat="1" applyFont="1" applyFill="1" applyBorder="1" applyAlignment="1">
      <alignment horizontal="center" vertical="center"/>
    </xf>
    <xf numFmtId="178" fontId="2" fillId="0" borderId="4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2" fillId="33" borderId="55" xfId="0" applyNumberFormat="1" applyFont="1" applyFill="1" applyBorder="1" applyAlignment="1" quotePrefix="1">
      <alignment horizontal="center"/>
    </xf>
    <xf numFmtId="178" fontId="2" fillId="34" borderId="56" xfId="0" applyNumberFormat="1" applyFont="1" applyFill="1" applyBorder="1" applyAlignment="1" quotePrefix="1">
      <alignment horizontal="center"/>
    </xf>
    <xf numFmtId="178" fontId="2" fillId="35" borderId="55" xfId="0" applyNumberFormat="1" applyFont="1" applyFill="1" applyBorder="1" applyAlignment="1">
      <alignment horizontal="center"/>
    </xf>
    <xf numFmtId="178" fontId="2" fillId="0" borderId="56" xfId="0" applyNumberFormat="1" applyFont="1" applyFill="1" applyBorder="1" applyAlignment="1" quotePrefix="1">
      <alignment horizontal="center"/>
    </xf>
    <xf numFmtId="178" fontId="2" fillId="0" borderId="55" xfId="0" applyNumberFormat="1" applyFont="1" applyFill="1" applyBorder="1" applyAlignment="1" quotePrefix="1">
      <alignment horizontal="center"/>
    </xf>
    <xf numFmtId="178" fontId="2" fillId="0" borderId="32" xfId="0" applyNumberFormat="1" applyFont="1" applyBorder="1" applyAlignment="1">
      <alignment horizontal="center" vertical="center" shrinkToFit="1"/>
    </xf>
    <xf numFmtId="178" fontId="2" fillId="0" borderId="10" xfId="0" applyNumberFormat="1" applyFont="1" applyBorder="1" applyAlignment="1">
      <alignment horizontal="center" vertical="center" shrinkToFit="1"/>
    </xf>
    <xf numFmtId="178" fontId="2" fillId="0" borderId="36" xfId="0" applyNumberFormat="1" applyFont="1" applyBorder="1" applyAlignment="1">
      <alignment horizontal="center" vertical="center" shrinkToFit="1"/>
    </xf>
    <xf numFmtId="178" fontId="2" fillId="0" borderId="14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178" fontId="2" fillId="0" borderId="20" xfId="0" applyNumberFormat="1" applyFont="1" applyBorder="1" applyAlignment="1">
      <alignment horizontal="center" vertical="center"/>
    </xf>
    <xf numFmtId="178" fontId="57" fillId="0" borderId="32" xfId="0" applyNumberFormat="1" applyFont="1" applyBorder="1" applyAlignment="1">
      <alignment horizontal="center" vertical="center"/>
    </xf>
    <xf numFmtId="178" fontId="57" fillId="0" borderId="33" xfId="0" applyNumberFormat="1" applyFont="1" applyBorder="1" applyAlignment="1">
      <alignment horizontal="center" vertical="center"/>
    </xf>
    <xf numFmtId="178" fontId="57" fillId="0" borderId="34" xfId="0" applyNumberFormat="1" applyFont="1" applyBorder="1" applyAlignment="1">
      <alignment horizontal="center" vertical="center"/>
    </xf>
    <xf numFmtId="178" fontId="57" fillId="0" borderId="57" xfId="0" applyNumberFormat="1" applyFont="1" applyBorder="1" applyAlignment="1" quotePrefix="1">
      <alignment horizontal="center" vertical="center"/>
    </xf>
    <xf numFmtId="178" fontId="57" fillId="0" borderId="37" xfId="0" applyNumberFormat="1" applyFont="1" applyBorder="1" applyAlignment="1">
      <alignment horizontal="center" vertical="center"/>
    </xf>
    <xf numFmtId="178" fontId="57" fillId="0" borderId="51" xfId="0" applyNumberFormat="1" applyFont="1" applyBorder="1" applyAlignment="1">
      <alignment horizontal="center" vertical="center"/>
    </xf>
    <xf numFmtId="178" fontId="57" fillId="0" borderId="13" xfId="0" applyNumberFormat="1" applyFont="1" applyBorder="1" applyAlignment="1">
      <alignment horizontal="center" vertical="center" shrinkToFit="1"/>
    </xf>
    <xf numFmtId="178" fontId="57" fillId="0" borderId="21" xfId="0" applyNumberFormat="1" applyFont="1" applyBorder="1" applyAlignment="1">
      <alignment horizontal="center" vertical="center" shrinkToFit="1"/>
    </xf>
    <xf numFmtId="178" fontId="57" fillId="0" borderId="15" xfId="0" applyNumberFormat="1" applyFont="1" applyBorder="1" applyAlignment="1">
      <alignment horizontal="center" vertical="center" shrinkToFit="1"/>
    </xf>
    <xf numFmtId="178" fontId="2" fillId="0" borderId="58" xfId="0" applyNumberFormat="1" applyFont="1" applyBorder="1" applyAlignment="1">
      <alignment horizontal="center" vertical="center" shrinkToFit="1"/>
    </xf>
    <xf numFmtId="0" fontId="2" fillId="0" borderId="52" xfId="0" applyFont="1" applyBorder="1" applyAlignment="1" quotePrefix="1">
      <alignment horizontal="center"/>
    </xf>
    <xf numFmtId="0" fontId="5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shrinkToFit="1"/>
    </xf>
    <xf numFmtId="0" fontId="55" fillId="0" borderId="0" xfId="0" applyFont="1" applyBorder="1" applyAlignment="1">
      <alignment shrinkToFit="1"/>
    </xf>
    <xf numFmtId="0" fontId="7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wrapText="1" shrinkToFit="1"/>
    </xf>
    <xf numFmtId="0" fontId="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1"/>
  <sheetViews>
    <sheetView tabSelected="1" zoomScale="90" zoomScaleNormal="90" zoomScalePageLayoutView="0" workbookViewId="0" topLeftCell="B1">
      <selection activeCell="J24" sqref="J24"/>
    </sheetView>
  </sheetViews>
  <sheetFormatPr defaultColWidth="9.140625" defaultRowHeight="12.75"/>
  <cols>
    <col min="1" max="1" width="1.1484375" style="0" hidden="1" customWidth="1"/>
    <col min="2" max="2" width="43.7109375" style="0" customWidth="1"/>
    <col min="11" max="11" width="14.00390625" style="0" bestFit="1" customWidth="1"/>
    <col min="12" max="12" width="14.00390625" style="0" customWidth="1"/>
    <col min="13" max="13" width="12.8515625" style="0" customWidth="1"/>
    <col min="14" max="14" width="14.140625" style="0" customWidth="1"/>
    <col min="15" max="15" width="16.140625" style="0" customWidth="1"/>
    <col min="16" max="16" width="9.00390625" style="0" customWidth="1"/>
    <col min="17" max="17" width="17.57421875" style="0" customWidth="1"/>
    <col min="18" max="18" width="18.140625" style="0" customWidth="1"/>
    <col min="19" max="19" width="16.8515625" style="0" customWidth="1"/>
    <col min="20" max="20" width="18.140625" style="0" customWidth="1"/>
    <col min="21" max="21" width="19.421875" style="0" customWidth="1"/>
  </cols>
  <sheetData>
    <row r="1" spans="2:13" s="1" customFormat="1" ht="48.75" customHeight="1">
      <c r="B1" s="146" t="s">
        <v>37</v>
      </c>
      <c r="C1" s="147"/>
      <c r="D1" s="147"/>
      <c r="E1" s="147"/>
      <c r="F1" s="147"/>
      <c r="G1" s="147"/>
      <c r="H1" s="147"/>
      <c r="I1" s="172" t="s">
        <v>38</v>
      </c>
      <c r="J1" s="172"/>
      <c r="K1" s="172"/>
      <c r="L1" s="172"/>
      <c r="M1" s="173"/>
    </row>
    <row r="2" s="1" customFormat="1" ht="15.75" customHeight="1">
      <c r="B2" s="2"/>
    </row>
    <row r="3" ht="10.5" customHeight="1" thickBot="1">
      <c r="C3" s="3"/>
    </row>
    <row r="4" spans="2:23" s="1" customFormat="1" ht="18.75" thickBot="1">
      <c r="B4" s="17" t="s">
        <v>0</v>
      </c>
      <c r="C4" s="18">
        <v>1</v>
      </c>
      <c r="D4" s="20">
        <v>2</v>
      </c>
      <c r="E4" s="19">
        <v>3</v>
      </c>
      <c r="F4" s="18">
        <v>4</v>
      </c>
      <c r="G4" s="18">
        <v>5</v>
      </c>
      <c r="H4" s="20">
        <v>6</v>
      </c>
      <c r="I4" s="19">
        <v>7</v>
      </c>
      <c r="J4" s="18">
        <v>8</v>
      </c>
      <c r="K4" s="27">
        <v>9</v>
      </c>
      <c r="L4" s="31" t="s">
        <v>1</v>
      </c>
      <c r="M4" s="119" t="s">
        <v>1</v>
      </c>
      <c r="N4" s="130"/>
      <c r="O4" s="131"/>
      <c r="P4" s="131"/>
      <c r="Q4" s="131"/>
      <c r="R4" s="131"/>
      <c r="S4" s="131"/>
      <c r="T4" s="131"/>
      <c r="U4" s="131"/>
      <c r="V4" s="131"/>
      <c r="W4" s="131"/>
    </row>
    <row r="5" spans="2:23" s="1" customFormat="1" ht="16.5" customHeight="1" thickBot="1">
      <c r="B5" s="12" t="s">
        <v>2</v>
      </c>
      <c r="C5" s="65">
        <v>7</v>
      </c>
      <c r="D5" s="66">
        <v>7</v>
      </c>
      <c r="E5" s="69">
        <v>5</v>
      </c>
      <c r="F5" s="70">
        <v>5</v>
      </c>
      <c r="G5" s="70">
        <v>4</v>
      </c>
      <c r="H5" s="68">
        <v>4</v>
      </c>
      <c r="I5" s="69">
        <v>3</v>
      </c>
      <c r="J5" s="70">
        <v>4</v>
      </c>
      <c r="K5" s="68">
        <v>3</v>
      </c>
      <c r="L5" s="33">
        <f>SUM(C5:K5)</f>
        <v>42</v>
      </c>
      <c r="M5" s="120">
        <v>42</v>
      </c>
      <c r="N5" s="130"/>
      <c r="O5" s="131"/>
      <c r="P5" s="131"/>
      <c r="Q5" s="131"/>
      <c r="R5" s="131"/>
      <c r="S5" s="131"/>
      <c r="T5" s="131"/>
      <c r="U5" s="131"/>
      <c r="V5" s="131"/>
      <c r="W5" s="131"/>
    </row>
    <row r="6" spans="2:23" s="1" customFormat="1" ht="16.5" customHeight="1" thickBot="1">
      <c r="B6" s="12" t="s">
        <v>19</v>
      </c>
      <c r="C6" s="34">
        <v>1</v>
      </c>
      <c r="D6" s="35">
        <v>1</v>
      </c>
      <c r="E6" s="67">
        <v>2</v>
      </c>
      <c r="F6" s="70">
        <v>3</v>
      </c>
      <c r="G6" s="70">
        <v>2</v>
      </c>
      <c r="H6" s="68">
        <v>2</v>
      </c>
      <c r="I6" s="69">
        <v>2</v>
      </c>
      <c r="J6" s="65">
        <v>2</v>
      </c>
      <c r="K6" s="66">
        <v>3</v>
      </c>
      <c r="L6" s="33">
        <f>SUM(C6:K6)</f>
        <v>18</v>
      </c>
      <c r="M6" s="120">
        <v>18</v>
      </c>
      <c r="N6" s="130"/>
      <c r="O6" s="131"/>
      <c r="P6" s="131"/>
      <c r="Q6" s="131"/>
      <c r="R6" s="131"/>
      <c r="S6" s="131"/>
      <c r="T6" s="131"/>
      <c r="U6" s="131"/>
      <c r="V6" s="131"/>
      <c r="W6" s="131"/>
    </row>
    <row r="7" spans="2:23" s="1" customFormat="1" ht="16.5" customHeight="1" thickBot="1">
      <c r="B7" s="12" t="s">
        <v>20</v>
      </c>
      <c r="C7" s="36" t="s">
        <v>21</v>
      </c>
      <c r="D7" s="35"/>
      <c r="E7" s="35"/>
      <c r="F7" s="35"/>
      <c r="G7" s="35"/>
      <c r="H7" s="93">
        <v>2</v>
      </c>
      <c r="I7" s="148">
        <v>2</v>
      </c>
      <c r="J7" s="36">
        <v>1</v>
      </c>
      <c r="K7" s="116">
        <v>1</v>
      </c>
      <c r="L7" s="37">
        <f>SUM(H7:K7)</f>
        <v>6</v>
      </c>
      <c r="M7" s="120">
        <v>6</v>
      </c>
      <c r="N7" s="130"/>
      <c r="O7" s="131"/>
      <c r="P7" s="131"/>
      <c r="Q7" s="131"/>
      <c r="R7" s="131"/>
      <c r="S7" s="131"/>
      <c r="T7" s="131"/>
      <c r="U7" s="131"/>
      <c r="V7" s="131"/>
      <c r="W7" s="131"/>
    </row>
    <row r="8" spans="2:23" s="1" customFormat="1" ht="16.5" customHeight="1" thickBot="1">
      <c r="B8" s="12" t="s">
        <v>3</v>
      </c>
      <c r="C8" s="70">
        <v>3</v>
      </c>
      <c r="D8" s="68">
        <v>4</v>
      </c>
      <c r="E8" s="69">
        <v>4</v>
      </c>
      <c r="F8" s="70">
        <v>3</v>
      </c>
      <c r="G8" s="65">
        <v>4</v>
      </c>
      <c r="H8" s="66">
        <v>4</v>
      </c>
      <c r="I8" s="69">
        <v>3</v>
      </c>
      <c r="J8" s="65">
        <v>4</v>
      </c>
      <c r="K8" s="66">
        <v>4</v>
      </c>
      <c r="L8" s="38">
        <f aca="true" t="shared" si="0" ref="L8:L14">SUM(C8:K8)</f>
        <v>33</v>
      </c>
      <c r="M8" s="120">
        <v>33</v>
      </c>
      <c r="N8" s="130"/>
      <c r="O8" s="131"/>
      <c r="P8" s="131"/>
      <c r="Q8" s="131"/>
      <c r="R8" s="131"/>
      <c r="S8" s="131"/>
      <c r="T8" s="131"/>
      <c r="U8" s="131"/>
      <c r="V8" s="131"/>
      <c r="W8" s="131"/>
    </row>
    <row r="9" spans="2:23" s="1" customFormat="1" ht="16.5" customHeight="1">
      <c r="B9" s="22" t="s">
        <v>36</v>
      </c>
      <c r="C9" s="158">
        <v>3</v>
      </c>
      <c r="D9" s="39">
        <v>2</v>
      </c>
      <c r="E9" s="40">
        <v>2</v>
      </c>
      <c r="F9" s="41">
        <v>2.5</v>
      </c>
      <c r="G9" s="41">
        <v>3</v>
      </c>
      <c r="H9" s="42">
        <v>3.5</v>
      </c>
      <c r="I9" s="43"/>
      <c r="J9" s="41"/>
      <c r="K9" s="42"/>
      <c r="L9" s="44">
        <f t="shared" si="0"/>
        <v>16</v>
      </c>
      <c r="M9" s="121"/>
      <c r="N9" s="130"/>
      <c r="O9" s="131"/>
      <c r="P9" s="131"/>
      <c r="Q9" s="131"/>
      <c r="R9" s="131"/>
      <c r="S9" s="131"/>
      <c r="T9" s="131"/>
      <c r="U9" s="131"/>
      <c r="V9" s="131"/>
      <c r="W9" s="131"/>
    </row>
    <row r="10" spans="2:23" s="1" customFormat="1" ht="18" customHeight="1">
      <c r="B10" s="5" t="s">
        <v>28</v>
      </c>
      <c r="C10" s="45"/>
      <c r="D10" s="46"/>
      <c r="E10" s="46"/>
      <c r="F10" s="46"/>
      <c r="G10" s="46"/>
      <c r="H10" s="47"/>
      <c r="I10" s="48">
        <v>2</v>
      </c>
      <c r="J10" s="46">
        <v>2</v>
      </c>
      <c r="K10" s="47">
        <v>3</v>
      </c>
      <c r="L10" s="49">
        <f t="shared" si="0"/>
        <v>7</v>
      </c>
      <c r="M10" s="122"/>
      <c r="N10" s="130"/>
      <c r="O10" s="131"/>
      <c r="P10" s="131"/>
      <c r="Q10" s="131"/>
      <c r="R10" s="131"/>
      <c r="S10" s="131"/>
      <c r="T10" s="131"/>
      <c r="U10" s="131"/>
      <c r="V10" s="131"/>
      <c r="W10" s="131"/>
    </row>
    <row r="11" spans="2:23" s="1" customFormat="1" ht="19.5" customHeight="1">
      <c r="B11" s="5" t="s">
        <v>29</v>
      </c>
      <c r="C11" s="50"/>
      <c r="D11" s="51"/>
      <c r="E11" s="51"/>
      <c r="F11" s="52"/>
      <c r="G11" s="53"/>
      <c r="H11" s="54"/>
      <c r="I11" s="55">
        <v>2</v>
      </c>
      <c r="J11" s="53">
        <v>3</v>
      </c>
      <c r="K11" s="54">
        <v>2</v>
      </c>
      <c r="L11" s="49">
        <f t="shared" si="0"/>
        <v>7</v>
      </c>
      <c r="M11" s="122"/>
      <c r="N11" s="130"/>
      <c r="O11" s="131"/>
      <c r="P11" s="131"/>
      <c r="Q11" s="131"/>
      <c r="R11" s="131"/>
      <c r="S11" s="131"/>
      <c r="T11" s="131"/>
      <c r="U11" s="131"/>
      <c r="V11" s="131"/>
      <c r="W11" s="131"/>
    </row>
    <row r="12" spans="2:23" s="1" customFormat="1" ht="18.75" customHeight="1">
      <c r="B12" s="5" t="s">
        <v>30</v>
      </c>
      <c r="C12" s="50"/>
      <c r="D12" s="56"/>
      <c r="E12" s="56"/>
      <c r="F12" s="56"/>
      <c r="G12" s="57"/>
      <c r="H12" s="54"/>
      <c r="I12" s="141">
        <v>0.5</v>
      </c>
      <c r="J12" s="142">
        <v>1.5</v>
      </c>
      <c r="K12" s="143">
        <v>1</v>
      </c>
      <c r="L12" s="49">
        <f t="shared" si="0"/>
        <v>3</v>
      </c>
      <c r="M12" s="122"/>
      <c r="N12" s="130"/>
      <c r="O12" s="131"/>
      <c r="P12" s="131"/>
      <c r="Q12" s="131"/>
      <c r="R12" s="131"/>
      <c r="S12" s="131"/>
      <c r="T12" s="131"/>
      <c r="U12" s="131"/>
      <c r="V12" s="131"/>
      <c r="W12" s="131"/>
    </row>
    <row r="13" spans="2:23" s="1" customFormat="1" ht="16.5" customHeight="1" thickBot="1">
      <c r="B13" s="23" t="s">
        <v>16</v>
      </c>
      <c r="C13" s="58">
        <f aca="true" t="shared" si="1" ref="C13:H13">C9+C10+C11+C12</f>
        <v>3</v>
      </c>
      <c r="D13" s="59">
        <f t="shared" si="1"/>
        <v>2</v>
      </c>
      <c r="E13" s="60">
        <f t="shared" si="1"/>
        <v>2</v>
      </c>
      <c r="F13" s="60">
        <f t="shared" si="1"/>
        <v>2.5</v>
      </c>
      <c r="G13" s="61">
        <f t="shared" si="1"/>
        <v>3</v>
      </c>
      <c r="H13" s="62">
        <f t="shared" si="1"/>
        <v>3.5</v>
      </c>
      <c r="I13" s="63">
        <f>SUM(I9:I12)</f>
        <v>4.5</v>
      </c>
      <c r="J13" s="61">
        <f>SUM(J9:J12)</f>
        <v>6.5</v>
      </c>
      <c r="K13" s="62">
        <f>SUM(K9:K12)</f>
        <v>6</v>
      </c>
      <c r="L13" s="64">
        <f t="shared" si="0"/>
        <v>33</v>
      </c>
      <c r="M13" s="123">
        <v>33</v>
      </c>
      <c r="N13" s="130"/>
      <c r="O13" s="131"/>
      <c r="P13" s="131"/>
      <c r="Q13" s="131"/>
      <c r="R13" s="131"/>
      <c r="S13" s="131"/>
      <c r="T13" s="131"/>
      <c r="U13" s="131"/>
      <c r="V13" s="131"/>
      <c r="W13" s="131"/>
    </row>
    <row r="14" spans="2:23" s="1" customFormat="1" ht="16.5" customHeight="1" thickBot="1">
      <c r="B14" s="12" t="s">
        <v>12</v>
      </c>
      <c r="C14" s="65">
        <v>1</v>
      </c>
      <c r="D14" s="66">
        <v>1</v>
      </c>
      <c r="E14" s="67">
        <v>2</v>
      </c>
      <c r="F14" s="65">
        <v>1</v>
      </c>
      <c r="G14" s="65">
        <v>1</v>
      </c>
      <c r="H14" s="68">
        <v>1</v>
      </c>
      <c r="I14" s="69">
        <v>1</v>
      </c>
      <c r="J14" s="70">
        <v>1</v>
      </c>
      <c r="K14" s="68">
        <v>1</v>
      </c>
      <c r="L14" s="38">
        <f t="shared" si="0"/>
        <v>10</v>
      </c>
      <c r="M14" s="124">
        <v>10</v>
      </c>
      <c r="N14" s="130"/>
      <c r="O14" s="131"/>
      <c r="P14" s="131"/>
      <c r="Q14" s="131"/>
      <c r="R14" s="131"/>
      <c r="S14" s="131"/>
      <c r="T14" s="131"/>
      <c r="U14" s="131"/>
      <c r="V14" s="131"/>
      <c r="W14" s="131"/>
    </row>
    <row r="15" spans="2:23" s="1" customFormat="1" ht="20.25" customHeight="1" thickBot="1">
      <c r="B15" s="12" t="s">
        <v>31</v>
      </c>
      <c r="C15" s="34" t="s">
        <v>23</v>
      </c>
      <c r="D15" s="35"/>
      <c r="E15" s="35"/>
      <c r="F15" s="144">
        <v>1</v>
      </c>
      <c r="G15" s="67">
        <v>2</v>
      </c>
      <c r="H15" s="68">
        <v>2</v>
      </c>
      <c r="I15" s="67">
        <v>2</v>
      </c>
      <c r="J15" s="70">
        <v>2</v>
      </c>
      <c r="K15" s="68">
        <v>3</v>
      </c>
      <c r="L15" s="33">
        <f>SUM(F15:K15)</f>
        <v>12</v>
      </c>
      <c r="M15" s="124">
        <v>12</v>
      </c>
      <c r="N15" s="130"/>
      <c r="O15" s="131"/>
      <c r="P15" s="131"/>
      <c r="Q15" s="131"/>
      <c r="R15" s="131"/>
      <c r="S15" s="131"/>
      <c r="T15" s="131"/>
      <c r="U15" s="131"/>
      <c r="V15" s="131"/>
      <c r="W15" s="131"/>
    </row>
    <row r="16" spans="2:23" s="1" customFormat="1" ht="16.5" customHeight="1">
      <c r="B16" s="22" t="s">
        <v>4</v>
      </c>
      <c r="C16" s="71">
        <v>1</v>
      </c>
      <c r="D16" s="72">
        <v>1</v>
      </c>
      <c r="E16" s="73">
        <v>1</v>
      </c>
      <c r="F16" s="74">
        <v>1</v>
      </c>
      <c r="G16" s="75">
        <v>1</v>
      </c>
      <c r="H16" s="76">
        <v>1</v>
      </c>
      <c r="I16" s="77">
        <v>1</v>
      </c>
      <c r="J16" s="78">
        <v>1</v>
      </c>
      <c r="K16" s="79">
        <v>0</v>
      </c>
      <c r="L16" s="80">
        <f>SUM(C16:K16)</f>
        <v>8</v>
      </c>
      <c r="M16" s="125">
        <v>8</v>
      </c>
      <c r="N16" s="130"/>
      <c r="O16" s="131"/>
      <c r="P16" s="131"/>
      <c r="Q16" s="131"/>
      <c r="R16" s="131"/>
      <c r="S16" s="131"/>
      <c r="T16" s="131"/>
      <c r="U16" s="131"/>
      <c r="V16" s="131"/>
      <c r="W16" s="131"/>
    </row>
    <row r="17" spans="2:23" s="1" customFormat="1" ht="16.5" customHeight="1">
      <c r="B17" s="5" t="s">
        <v>5</v>
      </c>
      <c r="C17" s="81">
        <v>1</v>
      </c>
      <c r="D17" s="45">
        <v>1</v>
      </c>
      <c r="E17" s="82">
        <v>2</v>
      </c>
      <c r="F17" s="81">
        <v>2</v>
      </c>
      <c r="G17" s="81">
        <v>2</v>
      </c>
      <c r="H17" s="49">
        <v>1</v>
      </c>
      <c r="I17" s="83">
        <v>2</v>
      </c>
      <c r="J17" s="52">
        <v>0</v>
      </c>
      <c r="K17" s="47">
        <v>0</v>
      </c>
      <c r="L17" s="49">
        <f>SUM(C17:K17)</f>
        <v>11</v>
      </c>
      <c r="M17" s="126">
        <v>11</v>
      </c>
      <c r="N17" s="130"/>
      <c r="O17" s="131"/>
      <c r="P17" s="131"/>
      <c r="Q17" s="131"/>
      <c r="R17" s="131"/>
      <c r="S17" s="131"/>
      <c r="T17" s="131"/>
      <c r="U17" s="131"/>
      <c r="V17" s="131"/>
      <c r="W17" s="131"/>
    </row>
    <row r="18" spans="2:23" s="1" customFormat="1" ht="16.5" customHeight="1">
      <c r="B18" s="7" t="s">
        <v>6</v>
      </c>
      <c r="C18" s="46">
        <v>2</v>
      </c>
      <c r="D18" s="47">
        <v>2</v>
      </c>
      <c r="E18" s="145">
        <v>2</v>
      </c>
      <c r="F18" s="51">
        <v>2</v>
      </c>
      <c r="G18" s="81">
        <v>2</v>
      </c>
      <c r="H18" s="52">
        <v>2</v>
      </c>
      <c r="I18" s="48">
        <v>2</v>
      </c>
      <c r="J18" s="51">
        <v>0</v>
      </c>
      <c r="K18" s="84">
        <v>0</v>
      </c>
      <c r="L18" s="49">
        <f>SUM(C18:K18)</f>
        <v>14</v>
      </c>
      <c r="M18" s="126">
        <v>14</v>
      </c>
      <c r="N18" s="130"/>
      <c r="O18" s="131"/>
      <c r="P18" s="131"/>
      <c r="Q18" s="131"/>
      <c r="R18" s="131"/>
      <c r="S18" s="131"/>
      <c r="T18" s="131"/>
      <c r="U18" s="131"/>
      <c r="V18" s="131"/>
      <c r="W18" s="131"/>
    </row>
    <row r="19" spans="2:23" s="1" customFormat="1" ht="16.5" customHeight="1">
      <c r="B19" s="6" t="s">
        <v>7</v>
      </c>
      <c r="C19" s="85">
        <v>2</v>
      </c>
      <c r="D19" s="47">
        <v>2</v>
      </c>
      <c r="E19" s="145">
        <v>2</v>
      </c>
      <c r="F19" s="81">
        <v>3</v>
      </c>
      <c r="G19" s="81">
        <v>3</v>
      </c>
      <c r="H19" s="84">
        <v>2</v>
      </c>
      <c r="I19" s="149">
        <v>3</v>
      </c>
      <c r="J19" s="150">
        <v>3</v>
      </c>
      <c r="K19" s="151">
        <v>2</v>
      </c>
      <c r="L19" s="49">
        <f>SUM(C19:K19)</f>
        <v>22</v>
      </c>
      <c r="M19" s="126">
        <v>22</v>
      </c>
      <c r="N19" s="130"/>
      <c r="O19" s="131"/>
      <c r="P19" s="131"/>
      <c r="Q19" s="131"/>
      <c r="R19" s="131"/>
      <c r="S19" s="131"/>
      <c r="T19" s="131"/>
      <c r="U19" s="131"/>
      <c r="V19" s="131"/>
      <c r="W19" s="131"/>
    </row>
    <row r="20" spans="2:23" s="1" customFormat="1" ht="16.5" customHeight="1">
      <c r="B20" s="5" t="s">
        <v>8</v>
      </c>
      <c r="C20" s="86" t="s">
        <v>25</v>
      </c>
      <c r="D20" s="52"/>
      <c r="E20" s="45"/>
      <c r="F20" s="52"/>
      <c r="G20" s="45"/>
      <c r="H20" s="52"/>
      <c r="I20" s="87">
        <v>3</v>
      </c>
      <c r="J20" s="51"/>
      <c r="K20" s="84"/>
      <c r="L20" s="49">
        <f>SUM(I20:K20)</f>
        <v>3</v>
      </c>
      <c r="M20" s="127">
        <v>3</v>
      </c>
      <c r="N20" s="130"/>
      <c r="O20" s="131"/>
      <c r="P20" s="131"/>
      <c r="Q20" s="131"/>
      <c r="R20" s="131"/>
      <c r="S20" s="131"/>
      <c r="T20" s="131"/>
      <c r="U20" s="131"/>
      <c r="V20" s="131"/>
      <c r="W20" s="131"/>
    </row>
    <row r="21" spans="2:23" s="1" customFormat="1" ht="16.5" customHeight="1" thickBot="1">
      <c r="B21" s="21" t="s">
        <v>17</v>
      </c>
      <c r="C21" s="88"/>
      <c r="D21" s="89"/>
      <c r="E21" s="60">
        <v>0</v>
      </c>
      <c r="F21" s="89">
        <v>0</v>
      </c>
      <c r="G21" s="60">
        <v>0</v>
      </c>
      <c r="H21" s="89">
        <v>0</v>
      </c>
      <c r="I21" s="152">
        <v>0</v>
      </c>
      <c r="J21" s="153">
        <v>2</v>
      </c>
      <c r="K21" s="154">
        <v>2</v>
      </c>
      <c r="L21" s="90">
        <f>SUM(C21:K21)</f>
        <v>4</v>
      </c>
      <c r="M21" s="128">
        <v>4</v>
      </c>
      <c r="N21" s="130"/>
      <c r="O21" s="131"/>
      <c r="P21" s="131"/>
      <c r="Q21" s="131"/>
      <c r="R21" s="131"/>
      <c r="S21" s="131"/>
      <c r="T21" s="131"/>
      <c r="U21" s="131"/>
      <c r="V21" s="131"/>
      <c r="W21" s="131"/>
    </row>
    <row r="22" spans="2:23" s="1" customFormat="1" ht="16.5" customHeight="1" thickBot="1">
      <c r="B22" s="24" t="s">
        <v>24</v>
      </c>
      <c r="C22" s="34">
        <f aca="true" t="shared" si="2" ref="C22:H22">C16+C17+C18+C19+C21</f>
        <v>6</v>
      </c>
      <c r="D22" s="91">
        <f t="shared" si="2"/>
        <v>6</v>
      </c>
      <c r="E22" s="91">
        <f t="shared" si="2"/>
        <v>7</v>
      </c>
      <c r="F22" s="91">
        <f t="shared" si="2"/>
        <v>8</v>
      </c>
      <c r="G22" s="91">
        <f t="shared" si="2"/>
        <v>8</v>
      </c>
      <c r="H22" s="91">
        <f t="shared" si="2"/>
        <v>6</v>
      </c>
      <c r="I22" s="92">
        <f>I16+I17+I18+I19+I20+I21</f>
        <v>11</v>
      </c>
      <c r="J22" s="67">
        <f>J16+J17+J18+J19+J20+J21</f>
        <v>6</v>
      </c>
      <c r="K22" s="93">
        <f>K16+K17+K18+K19+K20+K21</f>
        <v>4</v>
      </c>
      <c r="L22" s="37">
        <f>SUM(C22:K22)</f>
        <v>62</v>
      </c>
      <c r="M22" s="35">
        <v>62</v>
      </c>
      <c r="N22" s="130"/>
      <c r="O22" s="131"/>
      <c r="P22" s="131"/>
      <c r="Q22" s="131"/>
      <c r="R22" s="131"/>
      <c r="S22" s="131"/>
      <c r="T22" s="131"/>
      <c r="U22" s="131"/>
      <c r="V22" s="131"/>
      <c r="W22" s="131"/>
    </row>
    <row r="23" spans="2:23" s="1" customFormat="1" ht="16.5" customHeight="1" thickBot="1">
      <c r="B23" s="25" t="s">
        <v>9</v>
      </c>
      <c r="C23" s="34" t="s">
        <v>15</v>
      </c>
      <c r="D23" s="35"/>
      <c r="E23" s="35"/>
      <c r="F23" s="35"/>
      <c r="G23" s="35"/>
      <c r="H23" s="35"/>
      <c r="I23" s="67">
        <v>0.5</v>
      </c>
      <c r="J23" s="70">
        <v>0.5</v>
      </c>
      <c r="K23" s="68">
        <v>1</v>
      </c>
      <c r="L23" s="33">
        <f>SUM(I23:K23)</f>
        <v>2</v>
      </c>
      <c r="M23" s="129">
        <v>2</v>
      </c>
      <c r="N23" s="130"/>
      <c r="O23" s="131"/>
      <c r="P23" s="131"/>
      <c r="Q23" s="131"/>
      <c r="R23" s="131"/>
      <c r="S23" s="131"/>
      <c r="T23" s="131"/>
      <c r="U23" s="131"/>
      <c r="V23" s="131"/>
      <c r="W23" s="131"/>
    </row>
    <row r="24" spans="2:23" s="1" customFormat="1" ht="16.5" customHeight="1" thickBot="1">
      <c r="B24" s="21" t="s">
        <v>10</v>
      </c>
      <c r="C24" s="94"/>
      <c r="D24" s="95"/>
      <c r="E24" s="36">
        <v>0</v>
      </c>
      <c r="F24" s="36">
        <v>1</v>
      </c>
      <c r="G24" s="36">
        <v>1</v>
      </c>
      <c r="H24" s="36">
        <v>1</v>
      </c>
      <c r="I24" s="155">
        <v>1</v>
      </c>
      <c r="J24" s="156">
        <v>2</v>
      </c>
      <c r="K24" s="157">
        <v>4</v>
      </c>
      <c r="L24" s="33">
        <f>SUM(C24:K24)</f>
        <v>10</v>
      </c>
      <c r="M24" s="118">
        <v>10</v>
      </c>
      <c r="N24" s="130"/>
      <c r="O24" s="131"/>
      <c r="P24" s="131"/>
      <c r="Q24" s="131"/>
      <c r="R24" s="131"/>
      <c r="S24" s="131"/>
      <c r="T24" s="131"/>
      <c r="U24" s="131"/>
      <c r="V24" s="131"/>
      <c r="W24" s="131"/>
    </row>
    <row r="25" spans="2:23" s="1" customFormat="1" ht="16.5" customHeight="1" thickBot="1">
      <c r="B25" s="28" t="s">
        <v>11</v>
      </c>
      <c r="C25" s="96">
        <f>C5+C6+C8+C13+C14+C22+C24</f>
        <v>21</v>
      </c>
      <c r="D25" s="97">
        <f>D5+D6+D8+D13+D14+D22+D24</f>
        <v>21</v>
      </c>
      <c r="E25" s="97">
        <f>E5+E6+E8+E13+E14+E22+E24</f>
        <v>22</v>
      </c>
      <c r="F25" s="97">
        <f>F5+F6+F8+F13+F14+F15+F22+F24</f>
        <v>24.5</v>
      </c>
      <c r="G25" s="97">
        <f>G5+G6+G8+G13+G14+G15+G22+G24</f>
        <v>25</v>
      </c>
      <c r="H25" s="97">
        <f>H5+H6+H7+H8+H13+H14+H15+H22+H24</f>
        <v>25.5</v>
      </c>
      <c r="I25" s="98">
        <f>I5+I6+I7+I8+I13+I14+I15+I22+I23+I24</f>
        <v>30</v>
      </c>
      <c r="J25" s="99">
        <f>J5+J6+J7+J8+J13+J14+J15+J22+J23+J24</f>
        <v>29</v>
      </c>
      <c r="K25" s="100">
        <f>K5+K6+K7+K8+K13+K14+K15+K22+K23+K24</f>
        <v>30</v>
      </c>
      <c r="L25" s="101">
        <f>SUM(C25:K25)</f>
        <v>228</v>
      </c>
      <c r="M25" s="136">
        <v>228</v>
      </c>
      <c r="N25" s="132"/>
      <c r="O25" s="131"/>
      <c r="P25" s="131"/>
      <c r="Q25" s="131"/>
      <c r="R25" s="131"/>
      <c r="S25" s="131"/>
      <c r="T25" s="131"/>
      <c r="U25" s="131"/>
      <c r="V25" s="131"/>
      <c r="W25" s="131"/>
    </row>
    <row r="26" spans="2:23" s="1" customFormat="1" ht="16.5" customHeight="1" thickBot="1">
      <c r="B26" s="29" t="s">
        <v>22</v>
      </c>
      <c r="C26" s="102" t="s">
        <v>39</v>
      </c>
      <c r="D26" s="103" t="s">
        <v>39</v>
      </c>
      <c r="E26" s="104" t="s">
        <v>34</v>
      </c>
      <c r="F26" s="105" t="s">
        <v>26</v>
      </c>
      <c r="G26" s="105" t="s">
        <v>14</v>
      </c>
      <c r="H26" s="105" t="s">
        <v>14</v>
      </c>
      <c r="I26" s="106" t="s">
        <v>27</v>
      </c>
      <c r="J26" s="107" t="s">
        <v>27</v>
      </c>
      <c r="K26" s="108" t="s">
        <v>13</v>
      </c>
      <c r="L26" s="109">
        <v>224</v>
      </c>
      <c r="M26" s="137" t="s">
        <v>35</v>
      </c>
      <c r="N26" s="132"/>
      <c r="O26" s="131"/>
      <c r="P26" s="131"/>
      <c r="Q26" s="131"/>
      <c r="R26" s="131"/>
      <c r="S26" s="131"/>
      <c r="T26" s="131"/>
      <c r="U26" s="131"/>
      <c r="V26" s="131"/>
      <c r="W26" s="131"/>
    </row>
    <row r="27" spans="2:23" s="1" customFormat="1" ht="16.5" customHeight="1" thickBot="1">
      <c r="B27" s="30"/>
      <c r="C27" s="110"/>
      <c r="D27" s="110"/>
      <c r="E27" s="110"/>
      <c r="F27" s="110"/>
      <c r="G27" s="110"/>
      <c r="H27" s="110"/>
      <c r="I27" s="110"/>
      <c r="J27" s="110"/>
      <c r="K27" s="111"/>
      <c r="L27" s="111"/>
      <c r="M27" s="138"/>
      <c r="N27" s="132"/>
      <c r="O27" s="131"/>
      <c r="P27" s="131"/>
      <c r="Q27" s="131"/>
      <c r="R27" s="131"/>
      <c r="S27" s="131"/>
      <c r="T27" s="131"/>
      <c r="U27" s="131"/>
      <c r="V27" s="131"/>
      <c r="W27" s="131"/>
    </row>
    <row r="28" spans="2:23" s="1" customFormat="1" ht="19.5" customHeight="1" thickBot="1">
      <c r="B28" s="7" t="s">
        <v>33</v>
      </c>
      <c r="C28" s="71" t="s">
        <v>40</v>
      </c>
      <c r="D28" s="112"/>
      <c r="E28" s="112">
        <v>2</v>
      </c>
      <c r="F28" s="36">
        <v>2</v>
      </c>
      <c r="G28" s="113">
        <v>2</v>
      </c>
      <c r="H28" s="70">
        <v>2</v>
      </c>
      <c r="I28" s="114">
        <v>2</v>
      </c>
      <c r="J28" s="94">
        <v>2</v>
      </c>
      <c r="K28" s="115">
        <v>2</v>
      </c>
      <c r="L28" s="33">
        <f>SUM(E28:K28)</f>
        <v>14</v>
      </c>
      <c r="M28" s="139">
        <v>14</v>
      </c>
      <c r="N28" s="132"/>
      <c r="O28" s="131"/>
      <c r="P28" s="131"/>
      <c r="Q28" s="131"/>
      <c r="R28" s="131"/>
      <c r="S28" s="131"/>
      <c r="T28" s="131"/>
      <c r="U28" s="131"/>
      <c r="V28" s="131"/>
      <c r="W28" s="131"/>
    </row>
    <row r="29" spans="2:23" s="1" customFormat="1" ht="19.5" customHeight="1" thickBot="1">
      <c r="B29" s="26" t="s">
        <v>32</v>
      </c>
      <c r="C29" s="34" t="s">
        <v>25</v>
      </c>
      <c r="D29" s="35"/>
      <c r="E29" s="35"/>
      <c r="F29" s="35"/>
      <c r="G29" s="92"/>
      <c r="H29" s="67"/>
      <c r="I29" s="35"/>
      <c r="J29" s="34">
        <v>2</v>
      </c>
      <c r="K29" s="116">
        <v>2</v>
      </c>
      <c r="L29" s="117"/>
      <c r="M29" s="140" t="s">
        <v>18</v>
      </c>
      <c r="N29" s="132"/>
      <c r="O29" s="131"/>
      <c r="P29" s="131"/>
      <c r="Q29" s="131"/>
      <c r="R29" s="131"/>
      <c r="S29" s="131"/>
      <c r="T29" s="131"/>
      <c r="U29" s="131"/>
      <c r="V29" s="131"/>
      <c r="W29" s="131"/>
    </row>
    <row r="30" spans="2:23" s="1" customFormat="1" ht="15" customHeight="1">
      <c r="B30" s="11"/>
      <c r="C30" s="13"/>
      <c r="D30" s="8"/>
      <c r="E30" s="8"/>
      <c r="F30" s="8"/>
      <c r="G30" s="9"/>
      <c r="H30" s="10"/>
      <c r="I30" s="8"/>
      <c r="J30" s="13"/>
      <c r="K30" s="8"/>
      <c r="L30" s="159"/>
      <c r="N30" s="131"/>
      <c r="O30" s="131"/>
      <c r="P30" s="131"/>
      <c r="Q30" s="131"/>
      <c r="R30" s="131"/>
      <c r="S30" s="131"/>
      <c r="T30" s="131"/>
      <c r="U30" s="131"/>
      <c r="V30" s="131"/>
      <c r="W30" s="131"/>
    </row>
    <row r="31" spans="2:23" s="16" customFormat="1" ht="15.75">
      <c r="B31" s="32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1"/>
      <c r="N31" s="133"/>
      <c r="O31" s="133"/>
      <c r="P31" s="133"/>
      <c r="Q31" s="133"/>
      <c r="R31" s="133"/>
      <c r="S31" s="133"/>
      <c r="T31" s="133"/>
      <c r="U31" s="133"/>
      <c r="V31" s="133"/>
      <c r="W31" s="133"/>
    </row>
    <row r="32" spans="2:23" s="15" customFormat="1" ht="15.75" customHeight="1">
      <c r="B32" s="32"/>
      <c r="C32" s="162"/>
      <c r="D32" s="162"/>
      <c r="E32" s="162"/>
      <c r="F32" s="162"/>
      <c r="G32" s="162"/>
      <c r="H32" s="162"/>
      <c r="I32" s="162"/>
      <c r="J32" s="163"/>
      <c r="K32" s="164"/>
      <c r="L32" s="164"/>
      <c r="M32" s="165"/>
      <c r="N32" s="134"/>
      <c r="O32" s="134"/>
      <c r="P32" s="134"/>
      <c r="Q32" s="134"/>
      <c r="R32" s="134"/>
      <c r="S32" s="134"/>
      <c r="T32" s="134"/>
      <c r="U32" s="134"/>
      <c r="V32" s="134"/>
      <c r="W32" s="134"/>
    </row>
    <row r="33" spans="2:23" s="14" customFormat="1" ht="18">
      <c r="B33" s="166"/>
      <c r="C33" s="32"/>
      <c r="D33" s="32"/>
      <c r="E33" s="32"/>
      <c r="F33" s="32"/>
      <c r="G33" s="32"/>
      <c r="H33" s="32"/>
      <c r="I33" s="32"/>
      <c r="J33" s="164"/>
      <c r="K33" s="164"/>
      <c r="L33" s="164"/>
      <c r="M33" s="167"/>
      <c r="N33" s="135"/>
      <c r="O33" s="135"/>
      <c r="P33" s="135"/>
      <c r="Q33" s="135"/>
      <c r="R33" s="135"/>
      <c r="S33" s="135"/>
      <c r="T33" s="131"/>
      <c r="U33" s="135"/>
      <c r="V33" s="135"/>
      <c r="W33" s="135"/>
    </row>
    <row r="34" spans="2:23" s="14" customFormat="1" ht="16.5">
      <c r="B34" s="166"/>
      <c r="C34" s="32"/>
      <c r="D34" s="32"/>
      <c r="E34" s="32"/>
      <c r="F34" s="32"/>
      <c r="G34" s="32"/>
      <c r="H34" s="32"/>
      <c r="I34" s="32"/>
      <c r="J34" s="164"/>
      <c r="K34" s="164"/>
      <c r="L34" s="164"/>
      <c r="M34" s="167"/>
      <c r="N34" s="135"/>
      <c r="O34" s="135"/>
      <c r="P34" s="135"/>
      <c r="Q34" s="135"/>
      <c r="R34" s="135"/>
      <c r="S34" s="135"/>
      <c r="T34" s="135"/>
      <c r="U34" s="135"/>
      <c r="V34" s="135"/>
      <c r="W34" s="135"/>
    </row>
    <row r="35" spans="2:13" ht="16.5">
      <c r="B35" s="166"/>
      <c r="C35" s="32"/>
      <c r="D35" s="32"/>
      <c r="E35" s="32"/>
      <c r="F35" s="32"/>
      <c r="G35" s="32"/>
      <c r="H35" s="32"/>
      <c r="I35" s="32"/>
      <c r="J35" s="32"/>
      <c r="K35" s="32"/>
      <c r="L35" s="168"/>
      <c r="M35" s="169"/>
    </row>
    <row r="36" spans="2:13" ht="14.2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168"/>
      <c r="M36" s="169"/>
    </row>
    <row r="37" spans="2:13" ht="14.2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168"/>
      <c r="M37" s="169"/>
    </row>
    <row r="38" spans="2:13" ht="14.2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168"/>
      <c r="M38" s="169"/>
    </row>
    <row r="39" spans="2:13" ht="14.2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168"/>
      <c r="M39" s="169"/>
    </row>
    <row r="40" spans="2:13" ht="14.2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168"/>
      <c r="M40" s="169"/>
    </row>
    <row r="41" spans="2:13" ht="14.2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168"/>
      <c r="M41" s="169"/>
    </row>
    <row r="46" spans="2:12" ht="48" customHeight="1">
      <c r="B46" s="4"/>
      <c r="C46" s="1"/>
      <c r="D46" s="1"/>
      <c r="E46" s="1"/>
      <c r="F46" s="1"/>
      <c r="G46" s="1"/>
      <c r="H46" s="1"/>
      <c r="I46" s="1"/>
      <c r="J46" s="170"/>
      <c r="K46" s="170"/>
      <c r="L46" s="170"/>
    </row>
    <row r="47" spans="2:12" ht="18">
      <c r="B47" s="1"/>
      <c r="C47" s="1"/>
      <c r="D47" s="1"/>
      <c r="E47" s="1"/>
      <c r="F47" s="1"/>
      <c r="G47" s="1"/>
      <c r="H47" s="1"/>
      <c r="I47" s="1"/>
      <c r="J47" s="171"/>
      <c r="K47" s="171"/>
      <c r="L47" s="171"/>
    </row>
    <row r="48" spans="2:12" ht="18"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18"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8"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ht="20.25">
      <c r="C51" s="3"/>
    </row>
  </sheetData>
  <sheetProtection/>
  <mergeCells count="2">
    <mergeCell ref="J46:L47"/>
    <mergeCell ref="I1:M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ophtuta</dc:creator>
  <cp:keywords/>
  <dc:description/>
  <cp:lastModifiedBy>Pitkänen Panu</cp:lastModifiedBy>
  <cp:lastPrinted>2013-09-19T12:36:28Z</cp:lastPrinted>
  <dcterms:created xsi:type="dcterms:W3CDTF">2002-01-07T11:12:00Z</dcterms:created>
  <dcterms:modified xsi:type="dcterms:W3CDTF">2023-09-14T05:45:44Z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0x010100868F548CAC8AC748BE91832273A73776</vt:lpwstr>
  </property>
  <property fmtid="{D5CDD505-2E9C-101B-9397-08002B2CF9AE}" pid="4" name="_ip_UnifiedCompliancePolicyUIAction">
    <vt:lpwstr/>
  </property>
  <property fmtid="{D5CDD505-2E9C-101B-9397-08002B2CF9AE}" pid="5" name="_ip_UnifiedCompliancePolicyProperties">
    <vt:lpwstr/>
  </property>
</Properties>
</file>